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workbookProtection workbookAlgorithmName="SHA-512" workbookHashValue="83x61Pdk43hocI8KgZzf4FFKycI6R6jjfHsQVtviteTSooqNDlcomoAkS0yxLjKzzchkI3/6qPABIlseb9MlNw==" workbookSaltValue="agF08YsbXnusdIyxRbDtYg==" workbookSpinCount="100000" lockStructure="1"/>
  <bookViews>
    <workbookView xWindow="28680" yWindow="-3510" windowWidth="38640" windowHeight="21390"/>
  </bookViews>
  <sheets>
    <sheet name="調査票" sheetId="5" r:id="rId1"/>
    <sheet name="集計_訪問系（調査票から転記）" sheetId="6" r:id="rId2"/>
    <sheet name="転記作業用" sheetId="9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6" i="9" l="1"/>
  <c r="Z6" i="9"/>
  <c r="T6" i="6"/>
  <c r="S6" i="6"/>
  <c r="D6" i="6"/>
  <c r="H37" i="5" l="1"/>
  <c r="E37" i="5"/>
  <c r="J6" i="9" l="1"/>
  <c r="A6" i="5"/>
  <c r="R6" i="6"/>
  <c r="Q6" i="6"/>
  <c r="P6" i="6"/>
  <c r="O6" i="6"/>
  <c r="N6" i="6"/>
  <c r="M6" i="6"/>
  <c r="E6" i="6"/>
  <c r="C6" i="6"/>
  <c r="K6" i="9"/>
  <c r="D6" i="9"/>
  <c r="C6" i="9"/>
  <c r="B6" i="9"/>
  <c r="A6" i="9"/>
  <c r="Y6" i="9"/>
  <c r="X6" i="9"/>
  <c r="W6" i="9"/>
  <c r="V6" i="9"/>
  <c r="U6" i="9"/>
  <c r="T6" i="9"/>
  <c r="S6" i="9"/>
  <c r="R6" i="9"/>
  <c r="Q6" i="9"/>
  <c r="P6" i="9"/>
  <c r="O6" i="9"/>
  <c r="N6" i="9"/>
  <c r="I6" i="9"/>
  <c r="H6" i="9"/>
  <c r="G6" i="9"/>
  <c r="F6" i="9" l="1"/>
  <c r="M6" i="9"/>
  <c r="U6" i="6" s="1"/>
  <c r="E6" i="9"/>
  <c r="B6" i="6" s="1"/>
  <c r="L6" i="9"/>
  <c r="F6" i="6" s="1"/>
  <c r="I6" i="6" l="1"/>
  <c r="H6" i="6"/>
  <c r="G6" i="6"/>
  <c r="K6" i="6"/>
  <c r="L6" i="6"/>
  <c r="J6" i="6"/>
  <c r="A27" i="5"/>
  <c r="D28" i="5" s="1"/>
  <c r="I12" i="5"/>
</calcChain>
</file>

<file path=xl/sharedStrings.xml><?xml version="1.0" encoding="utf-8"?>
<sst xmlns="http://schemas.openxmlformats.org/spreadsheetml/2006/main" count="131" uniqueCount="80">
  <si>
    <t>※ここでの「介護職員」は、賃金の支払いを受けている方に限ります。（ボランティアの方は含みません。）</t>
    <rPh sb="6" eb="10">
      <t>カイゴショクイン</t>
    </rPh>
    <rPh sb="13" eb="15">
      <t>チンギン</t>
    </rPh>
    <rPh sb="16" eb="18">
      <t>シハラ</t>
    </rPh>
    <rPh sb="20" eb="21">
      <t>ウ</t>
    </rPh>
    <rPh sb="25" eb="26">
      <t>カタ</t>
    </rPh>
    <rPh sb="27" eb="28">
      <t>カギ</t>
    </rPh>
    <rPh sb="40" eb="41">
      <t>カタ</t>
    </rPh>
    <rPh sb="42" eb="43">
      <t>フク</t>
    </rPh>
    <phoneticPr fontId="5"/>
  </si>
  <si>
    <t>人</t>
    <rPh sb="0" eb="1">
      <t>ニン</t>
    </rPh>
    <phoneticPr fontId="5"/>
  </si>
  <si>
    <t>採用者数</t>
    <rPh sb="0" eb="3">
      <t>サイヨウシャ</t>
    </rPh>
    <rPh sb="3" eb="4">
      <t>スウ</t>
    </rPh>
    <phoneticPr fontId="5"/>
  </si>
  <si>
    <t>離職者数</t>
    <rPh sb="0" eb="3">
      <t>リショクシャ</t>
    </rPh>
    <rPh sb="3" eb="4">
      <t>スウ</t>
    </rPh>
    <phoneticPr fontId="5"/>
  </si>
  <si>
    <t>合計</t>
    <rPh sb="0" eb="2">
      <t>ゴウケイ</t>
    </rPh>
    <phoneticPr fontId="5"/>
  </si>
  <si>
    <t>１．訪問系サービス（訪問介護、訪問入浴、夜間対応型訪問介護、訪問型サービス（総合事業））</t>
    <rPh sb="2" eb="4">
      <t>ホウモン</t>
    </rPh>
    <rPh sb="4" eb="5">
      <t>ケイ</t>
    </rPh>
    <rPh sb="10" eb="14">
      <t>ホウモンカイゴ</t>
    </rPh>
    <rPh sb="15" eb="19">
      <t>ホウモンニュウヨク</t>
    </rPh>
    <rPh sb="20" eb="29">
      <t>ヤカンタイオウガタホウモンカイゴ</t>
    </rPh>
    <rPh sb="30" eb="32">
      <t>ホウモン</t>
    </rPh>
    <rPh sb="32" eb="33">
      <t>ガタ</t>
    </rPh>
    <rPh sb="38" eb="40">
      <t>ソウゴウ</t>
    </rPh>
    <rPh sb="40" eb="42">
      <t>ジギョウ</t>
    </rPh>
    <phoneticPr fontId="5"/>
  </si>
  <si>
    <t>２．小規模多機能型居宅介護</t>
    <rPh sb="2" eb="13">
      <t>ショウキボタキノウガタキョタクカイゴ</t>
    </rPh>
    <phoneticPr fontId="5"/>
  </si>
  <si>
    <t>介護人材実態調査　【事業所票】　訪問系</t>
    <rPh sb="0" eb="2">
      <t>カイゴ</t>
    </rPh>
    <rPh sb="2" eb="4">
      <t>ジンザイ</t>
    </rPh>
    <rPh sb="4" eb="6">
      <t>ジッタイ</t>
    </rPh>
    <rPh sb="6" eb="8">
      <t>チョウサ</t>
    </rPh>
    <rPh sb="10" eb="13">
      <t>ジギョウショ</t>
    </rPh>
    <rPh sb="13" eb="14">
      <t>ヒョウ</t>
    </rPh>
    <rPh sb="16" eb="19">
      <t>ホウモンケイ</t>
    </rPh>
    <phoneticPr fontId="1"/>
  </si>
  <si>
    <t>の中に、ご回答ください。</t>
    <rPh sb="5" eb="7">
      <t>カイトウ</t>
    </rPh>
    <phoneticPr fontId="5"/>
  </si>
  <si>
    <t>問２-２　貴事業所は開設から1年以上経過していますか。</t>
    <rPh sb="0" eb="1">
      <t>トイ</t>
    </rPh>
    <rPh sb="5" eb="6">
      <t>キ</t>
    </rPh>
    <rPh sb="6" eb="8">
      <t>ジギョウ</t>
    </rPh>
    <rPh sb="8" eb="9">
      <t>ショ</t>
    </rPh>
    <rPh sb="10" eb="12">
      <t>カイセツ</t>
    </rPh>
    <rPh sb="15" eb="16">
      <t>ネン</t>
    </rPh>
    <rPh sb="16" eb="18">
      <t>イジョウ</t>
    </rPh>
    <rPh sb="18" eb="20">
      <t>ケイカ</t>
    </rPh>
    <phoneticPr fontId="1"/>
  </si>
  <si>
    <t>２．いいえ　⇒問３へ</t>
    <rPh sb="7" eb="8">
      <t>トイ</t>
    </rPh>
    <phoneticPr fontId="5"/>
  </si>
  <si>
    <t>問２　貴事業所（問１で〇をつけたサービス種別の事業所）に所属する介護職員について、お伺いします。</t>
    <rPh sb="0" eb="1">
      <t>トイ</t>
    </rPh>
    <rPh sb="3" eb="4">
      <t>キ</t>
    </rPh>
    <rPh sb="4" eb="7">
      <t>ジギョウショ</t>
    </rPh>
    <rPh sb="8" eb="9">
      <t>トイ</t>
    </rPh>
    <rPh sb="20" eb="22">
      <t>シュベツ</t>
    </rPh>
    <rPh sb="23" eb="26">
      <t>ジギョウショ</t>
    </rPh>
    <rPh sb="28" eb="30">
      <t>ショゾク</t>
    </rPh>
    <rPh sb="32" eb="36">
      <t>カイゴショクイン</t>
    </rPh>
    <rPh sb="42" eb="43">
      <t>ウカガ</t>
    </rPh>
    <phoneticPr fontId="1"/>
  </si>
  <si>
    <t>１．はい　　⇒問2-3へ</t>
    <rPh sb="7" eb="8">
      <t>トイ</t>
    </rPh>
    <phoneticPr fontId="5"/>
  </si>
  <si>
    <t>※前月に出勤のない、長期休暇（育児休業等）中の職員は人数に含めないでください。</t>
    <rPh sb="1" eb="3">
      <t>ゼンゲツ</t>
    </rPh>
    <rPh sb="4" eb="6">
      <t>シュッキン</t>
    </rPh>
    <rPh sb="10" eb="12">
      <t>チョウキ</t>
    </rPh>
    <rPh sb="12" eb="14">
      <t>キュウカ</t>
    </rPh>
    <rPh sb="15" eb="17">
      <t>イクジ</t>
    </rPh>
    <rPh sb="17" eb="19">
      <t>キュウギョウ</t>
    </rPh>
    <rPh sb="19" eb="20">
      <t>トウ</t>
    </rPh>
    <rPh sb="21" eb="22">
      <t>チュウ</t>
    </rPh>
    <rPh sb="23" eb="25">
      <t>ショクイン</t>
    </rPh>
    <rPh sb="26" eb="28">
      <t>ニンズウ</t>
    </rPh>
    <rPh sb="29" eb="30">
      <t>フク</t>
    </rPh>
    <phoneticPr fontId="5"/>
  </si>
  <si>
    <t>※「外国人」には、EPA・技能実習・在留資格「介護」、特定技能により勤務している人数をご記入ください。</t>
    <rPh sb="2" eb="5">
      <t>ガイコクジン</t>
    </rPh>
    <rPh sb="13" eb="17">
      <t>ギノウジッシュウ</t>
    </rPh>
    <rPh sb="18" eb="22">
      <t>ザイリュウシカク</t>
    </rPh>
    <rPh sb="23" eb="25">
      <t>カイゴ</t>
    </rPh>
    <rPh sb="27" eb="31">
      <t>トクテイギノウ</t>
    </rPh>
    <rPh sb="34" eb="36">
      <t>キンム</t>
    </rPh>
    <rPh sb="40" eb="42">
      <t>ニンズウ</t>
    </rPh>
    <rPh sb="44" eb="46">
      <t>キニュウ</t>
    </rPh>
    <phoneticPr fontId="5"/>
  </si>
  <si>
    <t>介護職員の総数</t>
    <rPh sb="0" eb="4">
      <t>カイゴショクイン</t>
    </rPh>
    <rPh sb="5" eb="7">
      <t>ソウスウ</t>
    </rPh>
    <phoneticPr fontId="5"/>
  </si>
  <si>
    <t>設問No.→</t>
    <rPh sb="0" eb="2">
      <t>セツモン</t>
    </rPh>
    <phoneticPr fontId="1"/>
  </si>
  <si>
    <t>Q1 ｻｰﾋﾞｽ種別</t>
  </si>
  <si>
    <t>Q2-2開設時期</t>
    <rPh sb="4" eb="8">
      <t>カイセツジキ</t>
    </rPh>
    <phoneticPr fontId="1"/>
  </si>
  <si>
    <t>Q2-3-1 採用者数</t>
    <rPh sb="7" eb="10">
      <t>サイヨウシャ</t>
    </rPh>
    <rPh sb="10" eb="11">
      <t>スウ</t>
    </rPh>
    <phoneticPr fontId="1"/>
  </si>
  <si>
    <t>Q2-3-2 離職者数</t>
    <rPh sb="7" eb="10">
      <t>リショクシャ</t>
    </rPh>
    <rPh sb="10" eb="11">
      <t>スウ</t>
    </rPh>
    <phoneticPr fontId="1"/>
  </si>
  <si>
    <t>Q3 採用の課題</t>
    <rPh sb="3" eb="5">
      <t>サイヨウ</t>
    </rPh>
    <rPh sb="6" eb="8">
      <t>カダイ</t>
    </rPh>
    <phoneticPr fontId="1"/>
  </si>
  <si>
    <t>Q4 離職理由</t>
    <rPh sb="3" eb="7">
      <t>リショクリユウ</t>
    </rPh>
    <phoneticPr fontId="1"/>
  </si>
  <si>
    <t>SA</t>
  </si>
  <si>
    <t>NA</t>
  </si>
  <si>
    <t>SA</t>
    <phoneticPr fontId="1"/>
  </si>
  <si>
    <t>FA</t>
    <phoneticPr fontId="1"/>
  </si>
  <si>
    <t>Q2-4-1 採用者数_常勤職員</t>
    <rPh sb="7" eb="10">
      <t>サイヨウシャ</t>
    </rPh>
    <rPh sb="10" eb="11">
      <t>スウ</t>
    </rPh>
    <rPh sb="12" eb="14">
      <t>ジョウキン</t>
    </rPh>
    <rPh sb="14" eb="16">
      <t>ショクイン</t>
    </rPh>
    <phoneticPr fontId="1"/>
  </si>
  <si>
    <t>Q2-4-1 採用者数_非常勤職員</t>
    <rPh sb="7" eb="10">
      <t>サイヨウシャ</t>
    </rPh>
    <rPh sb="10" eb="11">
      <t>スウ</t>
    </rPh>
    <rPh sb="12" eb="13">
      <t>ヒ</t>
    </rPh>
    <rPh sb="15" eb="17">
      <t>ショクイン</t>
    </rPh>
    <phoneticPr fontId="1"/>
  </si>
  <si>
    <t>Q2-4-1 離職者数_常勤職員</t>
    <rPh sb="7" eb="10">
      <t>リショクシャ</t>
    </rPh>
    <rPh sb="10" eb="11">
      <t>スウ</t>
    </rPh>
    <rPh sb="12" eb="14">
      <t>ジョウキン</t>
    </rPh>
    <rPh sb="14" eb="16">
      <t>ショクイン</t>
    </rPh>
    <phoneticPr fontId="1"/>
  </si>
  <si>
    <t>Q2-4-1 離職者数_非常勤職員</t>
    <rPh sb="7" eb="10">
      <t>リショクシャ</t>
    </rPh>
    <rPh sb="10" eb="11">
      <t>スウ</t>
    </rPh>
    <rPh sb="12" eb="13">
      <t>ヒ</t>
    </rPh>
    <rPh sb="15" eb="17">
      <t>ショクイン</t>
    </rPh>
    <phoneticPr fontId="1"/>
  </si>
  <si>
    <t>常勤職員</t>
    <rPh sb="0" eb="2">
      <t>ジョウキン</t>
    </rPh>
    <rPh sb="2" eb="4">
      <t>ショクイン</t>
    </rPh>
    <phoneticPr fontId="5"/>
  </si>
  <si>
    <t>非常勤職員</t>
    <rPh sb="0" eb="3">
      <t>ヒジョウキン</t>
    </rPh>
    <rPh sb="3" eb="5">
      <t>ショクイン</t>
    </rPh>
    <phoneticPr fontId="5"/>
  </si>
  <si>
    <t>貴事業所についてご記入ください。</t>
    <rPh sb="0" eb="1">
      <t>キ</t>
    </rPh>
    <rPh sb="1" eb="4">
      <t>ジギョウショ</t>
    </rPh>
    <rPh sb="9" eb="11">
      <t>キニュウ</t>
    </rPh>
    <phoneticPr fontId="1"/>
  </si>
  <si>
    <t>事業所名</t>
    <rPh sb="0" eb="4">
      <t>ジギョウショメイ</t>
    </rPh>
    <phoneticPr fontId="1"/>
  </si>
  <si>
    <t>ご担当者氏名</t>
    <rPh sb="1" eb="4">
      <t>タントウシャ</t>
    </rPh>
    <rPh sb="4" eb="6">
      <t>シメイ</t>
    </rPh>
    <phoneticPr fontId="1"/>
  </si>
  <si>
    <t>電話番号</t>
    <rPh sb="0" eb="4">
      <t>デンワバンゴウ</t>
    </rPh>
    <phoneticPr fontId="1"/>
  </si>
  <si>
    <t>Eメールアドレス</t>
    <phoneticPr fontId="1"/>
  </si>
  <si>
    <t>調査は以上となります。ご協力ありがとうございました。</t>
    <rPh sb="0" eb="2">
      <t>チョウサ</t>
    </rPh>
    <rPh sb="3" eb="5">
      <t>イジョウ</t>
    </rPh>
    <rPh sb="12" eb="14">
      <t>キョウリョク</t>
    </rPh>
    <phoneticPr fontId="1"/>
  </si>
  <si>
    <t>Q5-1 事業所名</t>
    <rPh sb="5" eb="9">
      <t>ジギョウショメイ</t>
    </rPh>
    <phoneticPr fontId="1"/>
  </si>
  <si>
    <t>Q5-2 担当者名</t>
    <rPh sb="5" eb="8">
      <t>タントウシャ</t>
    </rPh>
    <rPh sb="8" eb="9">
      <t>メイ</t>
    </rPh>
    <phoneticPr fontId="1"/>
  </si>
  <si>
    <t>Q5-3 電話番号</t>
    <rPh sb="5" eb="9">
      <t>デンワバンゴウ</t>
    </rPh>
    <phoneticPr fontId="1"/>
  </si>
  <si>
    <t>Q5-4 Eメールアドレス</t>
    <phoneticPr fontId="1"/>
  </si>
  <si>
    <t>問３　採用や人材定着に関する課題をご回答ください。（自由記述）</t>
    <rPh sb="0" eb="1">
      <t>トイ</t>
    </rPh>
    <rPh sb="3" eb="5">
      <t>サイヨウ</t>
    </rPh>
    <rPh sb="6" eb="8">
      <t>ジンザイ</t>
    </rPh>
    <rPh sb="8" eb="10">
      <t>テイチャク</t>
    </rPh>
    <rPh sb="11" eb="12">
      <t>カン</t>
    </rPh>
    <rPh sb="14" eb="16">
      <t>カダイ</t>
    </rPh>
    <rPh sb="18" eb="20">
      <t>カイトウ</t>
    </rPh>
    <rPh sb="26" eb="30">
      <t>ジユウキジュツ</t>
    </rPh>
    <phoneticPr fontId="5"/>
  </si>
  <si>
    <t>問４　人材確保に関して市町村に期待するサポートがあれば、ご回答ください。（自由記述）</t>
    <rPh sb="0" eb="1">
      <t>トイ</t>
    </rPh>
    <rPh sb="3" eb="7">
      <t>ジンザイカクホ</t>
    </rPh>
    <rPh sb="8" eb="9">
      <t>カン</t>
    </rPh>
    <rPh sb="11" eb="14">
      <t>シチョウソン</t>
    </rPh>
    <rPh sb="15" eb="17">
      <t>キタイ</t>
    </rPh>
    <rPh sb="29" eb="31">
      <t>カイトウ</t>
    </rPh>
    <rPh sb="37" eb="41">
      <t>ジユウキジュツ</t>
    </rPh>
    <phoneticPr fontId="5"/>
  </si>
  <si>
    <t>集計用</t>
    <rPh sb="0" eb="3">
      <t>シュウケイヨウ</t>
    </rPh>
    <phoneticPr fontId="1"/>
  </si>
  <si>
    <t>種別</t>
    <rPh sb="0" eb="2">
      <t>シュベツ</t>
    </rPh>
    <phoneticPr fontId="1"/>
  </si>
  <si>
    <t>時期</t>
    <rPh sb="0" eb="2">
      <t>ジキ</t>
    </rPh>
    <phoneticPr fontId="1"/>
  </si>
  <si>
    <t>Q2-1-1 介護職員数</t>
    <rPh sb="7" eb="9">
      <t>カイゴ</t>
    </rPh>
    <phoneticPr fontId="1"/>
  </si>
  <si>
    <t>Q2-1-2　外国人職員数</t>
    <rPh sb="7" eb="10">
      <t>ガイコクジン</t>
    </rPh>
    <rPh sb="10" eb="12">
      <t>ショクイン</t>
    </rPh>
    <rPh sb="12" eb="13">
      <t>スウ</t>
    </rPh>
    <phoneticPr fontId="1"/>
  </si>
  <si>
    <t>Q2-1-2 派遣職員数</t>
    <rPh sb="7" eb="11">
      <t>ハケンショクイン</t>
    </rPh>
    <rPh sb="11" eb="12">
      <t>スウ</t>
    </rPh>
    <phoneticPr fontId="1"/>
  </si>
  <si>
    <t>Q2-3-3 採用者数_常勤職員</t>
    <rPh sb="7" eb="10">
      <t>サイヨウシャ</t>
    </rPh>
    <rPh sb="10" eb="11">
      <t>スウ</t>
    </rPh>
    <rPh sb="12" eb="14">
      <t>ジョウキン</t>
    </rPh>
    <rPh sb="14" eb="16">
      <t>ショクイン</t>
    </rPh>
    <phoneticPr fontId="1"/>
  </si>
  <si>
    <t xml:space="preserve"> Q2-3-4 採用者数_非常勤職員</t>
    <rPh sb="8" eb="11">
      <t>サイヨウシャ</t>
    </rPh>
    <rPh sb="11" eb="12">
      <t>スウ</t>
    </rPh>
    <rPh sb="13" eb="14">
      <t>ヒ</t>
    </rPh>
    <rPh sb="16" eb="18">
      <t>ショクイン</t>
    </rPh>
    <phoneticPr fontId="1"/>
  </si>
  <si>
    <t>Q2-3-5 離職者数_常勤職員</t>
    <rPh sb="7" eb="10">
      <t>リショクシャ</t>
    </rPh>
    <rPh sb="10" eb="11">
      <t>スウ</t>
    </rPh>
    <rPh sb="12" eb="14">
      <t>ジョウキン</t>
    </rPh>
    <rPh sb="14" eb="16">
      <t>ショクイン</t>
    </rPh>
    <phoneticPr fontId="1"/>
  </si>
  <si>
    <t>Q2-3-6 離職者数_非常勤職員</t>
    <rPh sb="7" eb="10">
      <t>リショクシャ</t>
    </rPh>
    <rPh sb="10" eb="11">
      <t>スウ</t>
    </rPh>
    <rPh sb="12" eb="13">
      <t>ヒ</t>
    </rPh>
    <rPh sb="15" eb="17">
      <t>ショクイン</t>
    </rPh>
    <phoneticPr fontId="1"/>
  </si>
  <si>
    <t>転記作業用</t>
    <rPh sb="0" eb="2">
      <t>テンキ</t>
    </rPh>
    <rPh sb="2" eb="5">
      <t>サギョウヨウ</t>
    </rPh>
    <phoneticPr fontId="1"/>
  </si>
  <si>
    <t>エラー</t>
    <phoneticPr fontId="1"/>
  </si>
  <si>
    <t>左記のうち常勤職員</t>
    <rPh sb="0" eb="2">
      <t>サキ</t>
    </rPh>
    <rPh sb="5" eb="7">
      <t>ジョウキン</t>
    </rPh>
    <rPh sb="7" eb="9">
      <t>ショクイン</t>
    </rPh>
    <phoneticPr fontId="5"/>
  </si>
  <si>
    <t>左記のうち非常勤職員</t>
    <rPh sb="0" eb="2">
      <t>サキ</t>
    </rPh>
    <rPh sb="5" eb="8">
      <t>ヒジョウキン</t>
    </rPh>
    <rPh sb="8" eb="10">
      <t>ショクイン</t>
    </rPh>
    <phoneticPr fontId="5"/>
  </si>
  <si>
    <t>外国人職員数</t>
    <rPh sb="0" eb="6">
      <t>ガイコクジンショクインスウ</t>
    </rPh>
    <phoneticPr fontId="1"/>
  </si>
  <si>
    <t>派遣職員数</t>
    <rPh sb="0" eb="5">
      <t>ハケンショクインスウ</t>
    </rPh>
    <phoneticPr fontId="1"/>
  </si>
  <si>
    <t>人</t>
    <rPh sb="0" eb="1">
      <t>ニン</t>
    </rPh>
    <phoneticPr fontId="1"/>
  </si>
  <si>
    <t>Q2-1-4　外国人職員数</t>
    <rPh sb="7" eb="10">
      <t>ガイコクジン</t>
    </rPh>
    <rPh sb="10" eb="12">
      <t>ショクイン</t>
    </rPh>
    <rPh sb="12" eb="13">
      <t>スウ</t>
    </rPh>
    <phoneticPr fontId="1"/>
  </si>
  <si>
    <t>Q2-1-5 派遣職員数</t>
    <rPh sb="7" eb="11">
      <t>ハケンショクイン</t>
    </rPh>
    <rPh sb="11" eb="12">
      <t>スウ</t>
    </rPh>
    <phoneticPr fontId="1"/>
  </si>
  <si>
    <r>
      <t>※</t>
    </r>
    <r>
      <rPr>
        <b/>
        <u/>
        <sz val="9"/>
        <color theme="1"/>
        <rFont val="游ゴシック"/>
        <family val="3"/>
        <charset val="128"/>
        <scheme val="minor"/>
      </rPr>
      <t>本調査票の送付先（郵便</t>
    </r>
    <r>
      <rPr>
        <b/>
        <u/>
        <sz val="9"/>
        <rFont val="游ゴシック"/>
        <family val="3"/>
        <charset val="128"/>
        <scheme val="minor"/>
      </rPr>
      <t>・メール等</t>
    </r>
    <r>
      <rPr>
        <b/>
        <u/>
        <sz val="9"/>
        <color theme="1"/>
        <rFont val="游ゴシック"/>
        <family val="3"/>
        <charset val="128"/>
        <scheme val="minor"/>
      </rPr>
      <t>の宛名となっている事業所）で行うサービス</t>
    </r>
    <r>
      <rPr>
        <sz val="9"/>
        <color theme="1"/>
        <rFont val="游ゴシック"/>
        <family val="2"/>
        <charset val="128"/>
        <scheme val="minor"/>
      </rPr>
      <t>について、ご回答ください。</t>
    </r>
    <rPh sb="1" eb="2">
      <t>ホン</t>
    </rPh>
    <rPh sb="2" eb="5">
      <t>チョウサヒョウ</t>
    </rPh>
    <rPh sb="6" eb="9">
      <t>ソウフサキ</t>
    </rPh>
    <rPh sb="10" eb="12">
      <t>ユウビン</t>
    </rPh>
    <rPh sb="16" eb="17">
      <t>トウ</t>
    </rPh>
    <rPh sb="18" eb="20">
      <t>アテナ</t>
    </rPh>
    <rPh sb="26" eb="29">
      <t>ジギョウショ</t>
    </rPh>
    <rPh sb="31" eb="32">
      <t>オコナ</t>
    </rPh>
    <rPh sb="43" eb="45">
      <t>カイトウ</t>
    </rPh>
    <phoneticPr fontId="5"/>
  </si>
  <si>
    <r>
      <t>問１　該当するサービス種別（介護予防を含む）を、ご回答ください。</t>
    </r>
    <r>
      <rPr>
        <b/>
        <u/>
        <sz val="10"/>
        <rFont val="游ゴシック"/>
        <family val="3"/>
        <charset val="128"/>
        <scheme val="minor"/>
      </rPr>
      <t>（１つに○）</t>
    </r>
    <rPh sb="0" eb="1">
      <t>トイ</t>
    </rPh>
    <rPh sb="3" eb="5">
      <t>ガイトウ</t>
    </rPh>
    <rPh sb="11" eb="13">
      <t>シュベツ</t>
    </rPh>
    <rPh sb="14" eb="18">
      <t>カイゴヨボウ</t>
    </rPh>
    <rPh sb="19" eb="20">
      <t>フク</t>
    </rPh>
    <rPh sb="25" eb="27">
      <t>カイトウ</t>
    </rPh>
    <phoneticPr fontId="1"/>
  </si>
  <si>
    <r>
      <t>問２-１　介護職員の人数を、ご記入ください。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5" eb="9">
      <t>カイゴショクイン</t>
    </rPh>
    <rPh sb="10" eb="12">
      <t>ニンズウ</t>
    </rPh>
    <rPh sb="15" eb="17">
      <t>キニュウ</t>
    </rPh>
    <rPh sb="23" eb="25">
      <t>スウチ</t>
    </rPh>
    <rPh sb="26" eb="28">
      <t>キニュウ</t>
    </rPh>
    <phoneticPr fontId="5"/>
  </si>
  <si>
    <t>1訪問系</t>
    <rPh sb="1" eb="4">
      <t>ホウモンケイ</t>
    </rPh>
    <phoneticPr fontId="1"/>
  </si>
  <si>
    <t>2小多機</t>
    <rPh sb="1" eb="4">
      <t>ショウタキ</t>
    </rPh>
    <phoneticPr fontId="1"/>
  </si>
  <si>
    <t>3看多機</t>
    <rPh sb="1" eb="4">
      <t>カンタキ</t>
    </rPh>
    <phoneticPr fontId="1"/>
  </si>
  <si>
    <t>4定期巡回</t>
    <rPh sb="1" eb="5">
      <t>テイキジュンカイ</t>
    </rPh>
    <phoneticPr fontId="1"/>
  </si>
  <si>
    <t>1. 1年以上</t>
    <rPh sb="4" eb="7">
      <t>ネンイジョウ</t>
    </rPh>
    <phoneticPr fontId="1"/>
  </si>
  <si>
    <t>2. 1年未満</t>
    <rPh sb="4" eb="5">
      <t>ネン</t>
    </rPh>
    <rPh sb="5" eb="7">
      <t>ミマン</t>
    </rPh>
    <phoneticPr fontId="1"/>
  </si>
  <si>
    <t>Q2-1-2　常勤職員数</t>
    <rPh sb="7" eb="9">
      <t>ジョウキン</t>
    </rPh>
    <rPh sb="9" eb="12">
      <t>ショクインスウ</t>
    </rPh>
    <phoneticPr fontId="1"/>
  </si>
  <si>
    <t>Q2-1-3 非常勤職員数</t>
    <rPh sb="7" eb="10">
      <t>ヒジョウキン</t>
    </rPh>
    <rPh sb="10" eb="13">
      <t>ショクインスウ</t>
    </rPh>
    <phoneticPr fontId="1"/>
  </si>
  <si>
    <t>　</t>
  </si>
  <si>
    <t>３．定期巡回・随時対応型訪問介護看護</t>
    <rPh sb="2" eb="6">
      <t>テイキジュンカイ</t>
    </rPh>
    <rPh sb="7" eb="9">
      <t>ズイジ</t>
    </rPh>
    <rPh sb="9" eb="12">
      <t>タイオウガタ</t>
    </rPh>
    <rPh sb="12" eb="16">
      <t>ホウモンカイゴ</t>
    </rPh>
    <rPh sb="16" eb="18">
      <t>カンゴ</t>
    </rPh>
    <phoneticPr fontId="5"/>
  </si>
  <si>
    <r>
      <t>※</t>
    </r>
    <r>
      <rPr>
        <b/>
        <u/>
        <sz val="9"/>
        <color theme="1"/>
        <rFont val="游ゴシック"/>
        <family val="3"/>
        <charset val="128"/>
        <scheme val="minor"/>
      </rPr>
      <t>令和7年９月１日現在</t>
    </r>
    <r>
      <rPr>
        <sz val="9"/>
        <color theme="1"/>
        <rFont val="游ゴシック"/>
        <family val="3"/>
        <charset val="128"/>
        <scheme val="minor"/>
      </rPr>
      <t>の状況について、</t>
    </r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4">
      <t>ジョウキョウ</t>
    </rPh>
    <phoneticPr fontId="1"/>
  </si>
  <si>
    <r>
      <t>問２-３　</t>
    </r>
    <r>
      <rPr>
        <b/>
        <u/>
        <sz val="10"/>
        <color theme="1"/>
        <rFont val="游ゴシック"/>
        <family val="3"/>
        <charset val="128"/>
        <scheme val="minor"/>
      </rPr>
      <t>令和7年９月１日時点</t>
    </r>
    <r>
      <rPr>
        <b/>
        <sz val="10"/>
        <color theme="1"/>
        <rFont val="游ゴシック"/>
        <family val="3"/>
        <charset val="128"/>
        <scheme val="minor"/>
      </rPr>
      <t>で、開設から１年以上を経過している事業所にお伺いします。</t>
    </r>
    <rPh sb="0" eb="1">
      <t>トイ</t>
    </rPh>
    <rPh sb="5" eb="7">
      <t>レイワ</t>
    </rPh>
    <rPh sb="8" eb="9">
      <t>ネン</t>
    </rPh>
    <rPh sb="10" eb="11">
      <t>ガツ</t>
    </rPh>
    <rPh sb="12" eb="13">
      <t>ニチ</t>
    </rPh>
    <rPh sb="13" eb="15">
      <t>ジテン</t>
    </rPh>
    <rPh sb="17" eb="19">
      <t>カイセツ</t>
    </rPh>
    <rPh sb="22" eb="23">
      <t>ネン</t>
    </rPh>
    <rPh sb="23" eb="25">
      <t>イジョウ</t>
    </rPh>
    <rPh sb="26" eb="28">
      <t>ケイカ</t>
    </rPh>
    <rPh sb="32" eb="35">
      <t>ジギョウショ</t>
    </rPh>
    <rPh sb="37" eb="38">
      <t>ウカガ</t>
    </rPh>
    <phoneticPr fontId="5"/>
  </si>
  <si>
    <r>
      <t>過去１年間（</t>
    </r>
    <r>
      <rPr>
        <b/>
        <u/>
        <sz val="10"/>
        <rFont val="游ゴシック"/>
        <family val="3"/>
        <charset val="128"/>
        <scheme val="minor"/>
      </rPr>
      <t>令和６年９月１日～令和７年８月３１日</t>
    </r>
    <r>
      <rPr>
        <b/>
        <sz val="10"/>
        <rFont val="游ゴシック"/>
        <family val="3"/>
        <charset val="128"/>
        <scheme val="minor"/>
      </rPr>
      <t>）の介護職員の採用者数と離職者数を、常勤・非常勤別にご記入ください。外国人人材も含めてご回答ください。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6" eb="8">
      <t>レイワ</t>
    </rPh>
    <rPh sb="15" eb="17">
      <t>レイワ</t>
    </rPh>
    <rPh sb="42" eb="44">
      <t>ジョウキン</t>
    </rPh>
    <rPh sb="45" eb="48">
      <t>ヒジョウキン</t>
    </rPh>
    <rPh sb="48" eb="49">
      <t>ベツ</t>
    </rPh>
    <rPh sb="76" eb="78">
      <t>スウチ</t>
    </rPh>
    <rPh sb="79" eb="81">
      <t>キニュウ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</si>
</sst>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"/>
  </numFmts>
  <fonts count="2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9"/>
      <color theme="1"/>
      <name val="游ゴシック"/>
      <family val="3"/>
      <charset val="128"/>
      <scheme val="minor"/>
    </font>
    <font>
      <b/>
      <u/>
      <sz val="9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b/>
      <u/>
      <sz val="10"/>
      <color theme="1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4" borderId="0" xfId="0" applyFill="1">
      <alignment vertical="center"/>
    </xf>
    <xf numFmtId="0" fontId="1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0" fillId="3" borderId="0" xfId="0" applyFill="1">
      <alignment vertical="center"/>
    </xf>
    <xf numFmtId="0" fontId="9" fillId="4" borderId="0" xfId="0" applyFont="1" applyFill="1">
      <alignment vertical="center"/>
    </xf>
    <xf numFmtId="0" fontId="4" fillId="4" borderId="0" xfId="0" applyFont="1" applyFill="1">
      <alignment vertical="center"/>
    </xf>
    <xf numFmtId="0" fontId="7" fillId="4" borderId="0" xfId="0" applyFont="1" applyFill="1">
      <alignment vertical="center"/>
    </xf>
    <xf numFmtId="0" fontId="8" fillId="4" borderId="0" xfId="0" applyFont="1" applyFill="1">
      <alignment vertical="center"/>
    </xf>
    <xf numFmtId="0" fontId="6" fillId="4" borderId="0" xfId="0" applyFont="1" applyFill="1">
      <alignment vertical="center"/>
    </xf>
    <xf numFmtId="0" fontId="10" fillId="4" borderId="0" xfId="0" applyFont="1" applyFill="1" applyAlignment="1">
      <alignment vertical="center"/>
    </xf>
    <xf numFmtId="0" fontId="10" fillId="4" borderId="0" xfId="0" applyFont="1" applyFill="1" applyAlignment="1">
      <alignment vertical="center" wrapText="1"/>
    </xf>
    <xf numFmtId="0" fontId="3" fillId="4" borderId="0" xfId="0" applyFont="1" applyFill="1">
      <alignment vertical="center"/>
    </xf>
    <xf numFmtId="0" fontId="17" fillId="4" borderId="0" xfId="0" applyFont="1" applyFill="1">
      <alignment vertical="center"/>
    </xf>
    <xf numFmtId="0" fontId="0" fillId="4" borderId="0" xfId="0" applyFill="1" applyBorder="1">
      <alignment vertical="center"/>
    </xf>
    <xf numFmtId="0" fontId="10" fillId="4" borderId="0" xfId="0" applyFont="1" applyFill="1">
      <alignment vertical="center"/>
    </xf>
    <xf numFmtId="0" fontId="7" fillId="4" borderId="0" xfId="0" applyFont="1" applyFill="1" applyAlignment="1">
      <alignment vertical="center"/>
    </xf>
    <xf numFmtId="0" fontId="12" fillId="4" borderId="0" xfId="0" applyFont="1" applyFill="1">
      <alignment vertical="center"/>
    </xf>
    <xf numFmtId="0" fontId="18" fillId="4" borderId="0" xfId="0" applyFont="1" applyFill="1">
      <alignment vertical="center"/>
    </xf>
    <xf numFmtId="0" fontId="19" fillId="4" borderId="0" xfId="0" applyFont="1" applyFill="1">
      <alignment vertical="center"/>
    </xf>
    <xf numFmtId="0" fontId="11" fillId="4" borderId="0" xfId="0" applyFont="1" applyFill="1">
      <alignment vertical="center"/>
    </xf>
    <xf numFmtId="0" fontId="9" fillId="4" borderId="0" xfId="0" applyFont="1" applyFill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0" fontId="8" fillId="6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0" fillId="4" borderId="0" xfId="0" applyFont="1" applyFill="1" applyAlignment="1">
      <alignment vertical="center" wrapText="1"/>
    </xf>
    <xf numFmtId="0" fontId="8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right" vertical="center"/>
    </xf>
    <xf numFmtId="0" fontId="3" fillId="4" borderId="0" xfId="0" applyFont="1" applyFill="1" applyBorder="1">
      <alignment vertical="center"/>
    </xf>
    <xf numFmtId="0" fontId="0" fillId="4" borderId="0" xfId="0" applyFill="1" applyBorder="1" applyAlignment="1">
      <alignment horizontal="center" vertical="center"/>
    </xf>
    <xf numFmtId="0" fontId="6" fillId="4" borderId="0" xfId="0" applyFont="1" applyFill="1" applyProtection="1">
      <alignment vertical="center"/>
      <protection locked="0"/>
    </xf>
    <xf numFmtId="0" fontId="11" fillId="4" borderId="0" xfId="0" applyFont="1" applyFill="1" applyAlignment="1" applyProtection="1">
      <alignment vertical="center"/>
      <protection locked="0"/>
    </xf>
    <xf numFmtId="0" fontId="6" fillId="4" borderId="0" xfId="0" applyFont="1" applyFill="1" applyProtection="1">
      <alignment vertical="center"/>
    </xf>
    <xf numFmtId="0" fontId="11" fillId="4" borderId="0" xfId="0" applyFont="1" applyFill="1" applyProtection="1">
      <alignment vertical="center"/>
      <protection locked="0"/>
    </xf>
    <xf numFmtId="0" fontId="4" fillId="3" borderId="14" xfId="0" applyFont="1" applyFill="1" applyBorder="1">
      <alignment vertical="center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>
      <alignment horizontal="center" vertical="center"/>
    </xf>
    <xf numFmtId="0" fontId="3" fillId="4" borderId="11" xfId="0" applyFont="1" applyFill="1" applyBorder="1">
      <alignment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49" fontId="13" fillId="3" borderId="14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7" fillId="4" borderId="0" xfId="0" applyFont="1" applyFill="1" applyAlignment="1" applyProtection="1">
      <alignment horizontal="left" vertical="center" wrapText="1"/>
      <protection locked="0"/>
    </xf>
    <xf numFmtId="0" fontId="3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9" xfId="0" applyFont="1" applyFill="1" applyBorder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4" fillId="3" borderId="14" xfId="0" applyFont="1" applyFill="1" applyBorder="1" applyAlignment="1" applyProtection="1">
      <alignment horizontal="left" vertical="top"/>
      <protection locked="0"/>
    </xf>
    <xf numFmtId="0" fontId="3" fillId="3" borderId="14" xfId="0" applyFont="1" applyFill="1" applyBorder="1" applyAlignment="1" applyProtection="1">
      <alignment horizontal="left" vertical="top"/>
      <protection locked="0"/>
    </xf>
    <xf numFmtId="0" fontId="8" fillId="4" borderId="2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76" fontId="0" fillId="0" borderId="14" xfId="0" applyNumberFormat="1" applyFill="1" applyBorder="1" applyAlignment="1">
      <alignment horizontal="center" vertical="center"/>
    </xf>
  </cellXfs>
  <cellStyles count="1">
    <cellStyle name="標準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abSelected="1" view="pageBreakPreview" topLeftCell="A58" zoomScaleNormal="100" zoomScaleSheetLayoutView="100" workbookViewId="0">
      <selection activeCell="D33" sqref="D33"/>
    </sheetView>
  </sheetViews>
  <sheetFormatPr defaultColWidth="9" defaultRowHeight="18.75" x14ac:dyDescent="0.4"/>
  <cols>
    <col min="1" max="1" width="1.25" style="1" customWidth="1"/>
    <col min="2" max="2" width="1.125" style="1" customWidth="1"/>
    <col min="3" max="7" width="7.25" style="1" customWidth="1"/>
    <col min="8" max="9" width="8.75" style="1" customWidth="1"/>
    <col min="10" max="10" width="7.25" style="1" customWidth="1"/>
    <col min="11" max="11" width="9.625" style="1" customWidth="1"/>
    <col min="12" max="12" width="6.625" style="1" customWidth="1"/>
    <col min="13" max="13" width="9.25" style="1" customWidth="1"/>
    <col min="14" max="14" width="0.5" style="1" customWidth="1"/>
    <col min="15" max="15" width="0.125" style="1" customWidth="1"/>
    <col min="16" max="16384" width="9" style="1"/>
  </cols>
  <sheetData>
    <row r="1" spans="1:15" ht="5.45" customHeight="1" x14ac:dyDescent="0.4"/>
    <row r="2" spans="1:15" ht="18" customHeight="1" x14ac:dyDescent="0.4">
      <c r="B2" s="50" t="s">
        <v>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5" ht="5.45" customHeight="1" thickBot="1" x14ac:dyDescent="0.45"/>
    <row r="4" spans="1:15" ht="19.5" thickBot="1" x14ac:dyDescent="0.45">
      <c r="C4" s="9" t="s">
        <v>77</v>
      </c>
      <c r="D4" s="10"/>
      <c r="E4" s="10"/>
      <c r="F4" s="10"/>
      <c r="G4" s="42"/>
      <c r="H4" s="9" t="s">
        <v>8</v>
      </c>
      <c r="I4" s="10"/>
      <c r="K4" s="10"/>
    </row>
    <row r="5" spans="1:15" ht="6.6" customHeight="1" x14ac:dyDescent="0.4"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5" x14ac:dyDescent="0.4">
      <c r="A6" s="1">
        <f>COUNTIF(C10:C12,"○")</f>
        <v>0</v>
      </c>
      <c r="B6" s="11" t="s">
        <v>65</v>
      </c>
      <c r="C6" s="11"/>
      <c r="D6" s="11"/>
      <c r="E6" s="11"/>
      <c r="F6" s="11"/>
      <c r="G6" s="11"/>
      <c r="H6" s="12"/>
      <c r="I6" s="12"/>
      <c r="J6" s="12"/>
      <c r="K6" s="10"/>
      <c r="L6" s="13"/>
    </row>
    <row r="7" spans="1:15" ht="9" customHeight="1" x14ac:dyDescent="0.4"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5" ht="18" customHeight="1" x14ac:dyDescent="0.4">
      <c r="B8" s="10"/>
      <c r="C8" s="14" t="s">
        <v>64</v>
      </c>
      <c r="D8" s="15"/>
      <c r="E8" s="15"/>
      <c r="F8" s="15"/>
      <c r="G8" s="15"/>
      <c r="H8" s="15"/>
      <c r="I8" s="15"/>
      <c r="J8" s="15"/>
      <c r="K8" s="15"/>
      <c r="L8" s="15"/>
      <c r="M8" s="15"/>
    </row>
    <row r="9" spans="1:15" ht="9" customHeight="1" thickBot="1" x14ac:dyDescent="0.45">
      <c r="B9" s="10"/>
    </row>
    <row r="10" spans="1:15" ht="19.5" thickBot="1" x14ac:dyDescent="0.45">
      <c r="B10" s="10"/>
      <c r="C10" s="43" t="s">
        <v>75</v>
      </c>
      <c r="D10" s="16" t="s">
        <v>5</v>
      </c>
      <c r="O10" s="17"/>
    </row>
    <row r="11" spans="1:15" ht="18" customHeight="1" thickBot="1" x14ac:dyDescent="0.45">
      <c r="B11" s="10"/>
      <c r="C11" s="43"/>
      <c r="D11" s="16" t="s">
        <v>6</v>
      </c>
      <c r="N11" s="16"/>
      <c r="O11" s="17"/>
    </row>
    <row r="12" spans="1:15" ht="19.5" thickBot="1" x14ac:dyDescent="0.45">
      <c r="B12" s="10"/>
      <c r="C12" s="43"/>
      <c r="D12" s="16" t="s">
        <v>76</v>
      </c>
      <c r="I12" s="51" t="str">
        <f>IF(A6&gt;1,"問１は１つのみ選択してください。","")</f>
        <v/>
      </c>
      <c r="J12" s="51"/>
      <c r="K12" s="51"/>
      <c r="L12" s="51"/>
      <c r="M12" s="51"/>
      <c r="N12" s="16"/>
      <c r="O12" s="17"/>
    </row>
    <row r="13" spans="1:15" x14ac:dyDescent="0.4">
      <c r="B13" s="10"/>
      <c r="K13" s="18"/>
      <c r="O13" s="17"/>
    </row>
    <row r="14" spans="1:15" ht="18" customHeight="1" x14ac:dyDescent="0.4">
      <c r="B14" s="11" t="s">
        <v>11</v>
      </c>
    </row>
    <row r="15" spans="1:15" ht="18" customHeight="1" x14ac:dyDescent="0.4">
      <c r="C15" s="19" t="s">
        <v>0</v>
      </c>
    </row>
    <row r="16" spans="1:15" ht="12" customHeight="1" x14ac:dyDescent="0.4"/>
    <row r="17" spans="1:15" x14ac:dyDescent="0.4">
      <c r="B17" s="20"/>
      <c r="C17" s="11" t="s">
        <v>66</v>
      </c>
      <c r="D17" s="10"/>
      <c r="E17" s="10"/>
      <c r="F17" s="10"/>
      <c r="G17" s="10"/>
      <c r="H17" s="10"/>
      <c r="I17" s="10"/>
      <c r="J17" s="10"/>
      <c r="K17" s="10"/>
    </row>
    <row r="18" spans="1:15" ht="6" customHeight="1" x14ac:dyDescent="0.4">
      <c r="B18" s="20"/>
      <c r="C18" s="11"/>
      <c r="D18" s="10"/>
      <c r="E18" s="10"/>
      <c r="F18" s="10"/>
      <c r="G18" s="10"/>
      <c r="H18" s="10"/>
      <c r="I18" s="10"/>
      <c r="J18" s="10"/>
      <c r="K18" s="10"/>
    </row>
    <row r="19" spans="1:15" x14ac:dyDescent="0.4">
      <c r="B19" s="20"/>
      <c r="C19" s="12" t="s">
        <v>13</v>
      </c>
      <c r="D19" s="10"/>
      <c r="E19" s="10"/>
      <c r="F19" s="10"/>
      <c r="G19" s="10"/>
      <c r="H19" s="10"/>
      <c r="I19" s="10"/>
      <c r="J19" s="10"/>
      <c r="K19" s="10"/>
    </row>
    <row r="20" spans="1:15" x14ac:dyDescent="0.4">
      <c r="B20" s="20"/>
      <c r="C20" s="12" t="s">
        <v>14</v>
      </c>
      <c r="D20" s="10"/>
      <c r="E20" s="10"/>
      <c r="F20" s="10"/>
      <c r="G20" s="10"/>
      <c r="H20" s="10"/>
      <c r="I20" s="10"/>
      <c r="J20" s="10"/>
      <c r="K20" s="10"/>
    </row>
    <row r="21" spans="1:15" ht="6" customHeight="1" thickBot="1" x14ac:dyDescent="0.45">
      <c r="B21" s="20"/>
      <c r="C21" s="21"/>
      <c r="D21" s="10"/>
      <c r="E21" s="10"/>
      <c r="F21" s="10"/>
      <c r="G21" s="10"/>
      <c r="H21" s="10"/>
      <c r="I21" s="10"/>
      <c r="J21" s="10"/>
      <c r="K21" s="10"/>
    </row>
    <row r="22" spans="1:15" ht="19.5" thickBot="1" x14ac:dyDescent="0.45">
      <c r="B22" s="10"/>
      <c r="C22" s="55" t="s">
        <v>15</v>
      </c>
      <c r="D22" s="56"/>
      <c r="E22" s="48"/>
      <c r="F22" s="48"/>
      <c r="G22" s="59" t="s">
        <v>1</v>
      </c>
      <c r="H22" s="61" t="s">
        <v>57</v>
      </c>
      <c r="I22" s="62"/>
      <c r="J22" s="48"/>
      <c r="K22" s="48"/>
      <c r="L22" s="45" t="s">
        <v>1</v>
      </c>
    </row>
    <row r="23" spans="1:15" ht="19.5" thickBot="1" x14ac:dyDescent="0.45">
      <c r="B23" s="10"/>
      <c r="C23" s="57"/>
      <c r="D23" s="58"/>
      <c r="E23" s="48"/>
      <c r="F23" s="48"/>
      <c r="G23" s="60"/>
      <c r="H23" s="61" t="s">
        <v>58</v>
      </c>
      <c r="I23" s="62"/>
      <c r="J23" s="48"/>
      <c r="K23" s="48"/>
      <c r="L23" s="45" t="s">
        <v>1</v>
      </c>
    </row>
    <row r="24" spans="1:15" ht="12" customHeight="1" thickBot="1" x14ac:dyDescent="0.45">
      <c r="B24" s="10"/>
      <c r="C24" s="33"/>
      <c r="D24" s="33"/>
      <c r="E24" s="37"/>
      <c r="F24" s="37"/>
      <c r="G24" s="34"/>
      <c r="H24" s="35"/>
      <c r="I24" s="35"/>
      <c r="J24" s="37"/>
      <c r="K24" s="37"/>
      <c r="L24" s="36"/>
    </row>
    <row r="25" spans="1:15" ht="36" customHeight="1" thickBot="1" x14ac:dyDescent="0.45">
      <c r="B25" s="10"/>
      <c r="C25" s="64" t="s">
        <v>59</v>
      </c>
      <c r="D25" s="65"/>
      <c r="E25" s="48"/>
      <c r="F25" s="48"/>
      <c r="G25" s="44" t="s">
        <v>61</v>
      </c>
      <c r="H25" s="64" t="s">
        <v>60</v>
      </c>
      <c r="I25" s="65"/>
      <c r="J25" s="48"/>
      <c r="K25" s="48"/>
      <c r="L25" s="45" t="s">
        <v>61</v>
      </c>
    </row>
    <row r="26" spans="1:15" ht="15" customHeight="1" thickBot="1" x14ac:dyDescent="0.45"/>
    <row r="27" spans="1:15" ht="19.5" thickBot="1" x14ac:dyDescent="0.45">
      <c r="A27" s="1">
        <f>COUNTIF(J27:J28,"○")</f>
        <v>0</v>
      </c>
      <c r="C27" s="11" t="s">
        <v>9</v>
      </c>
      <c r="D27" s="23"/>
      <c r="E27" s="23"/>
      <c r="F27" s="23"/>
      <c r="G27" s="23"/>
      <c r="J27" s="43"/>
      <c r="K27" s="12" t="s">
        <v>12</v>
      </c>
      <c r="L27" s="12"/>
      <c r="M27" s="32"/>
      <c r="O27" s="17"/>
    </row>
    <row r="28" spans="1:15" ht="19.5" thickBot="1" x14ac:dyDescent="0.45">
      <c r="C28" s="22"/>
      <c r="D28" s="63" t="str">
        <f>IF(A27&gt;1,"問2-2は１つ"&amp;CHAR(10)&amp;"選択してください。","（1つ選択）")</f>
        <v>（1つ選択）</v>
      </c>
      <c r="E28" s="63"/>
      <c r="F28" s="63"/>
      <c r="G28" s="63"/>
      <c r="J28" s="43"/>
      <c r="K28" s="12" t="s">
        <v>10</v>
      </c>
      <c r="L28" s="12"/>
      <c r="M28" s="32"/>
      <c r="O28" s="17"/>
    </row>
    <row r="29" spans="1:15" x14ac:dyDescent="0.4">
      <c r="C29" s="24"/>
      <c r="O29" s="17"/>
    </row>
    <row r="30" spans="1:15" x14ac:dyDescent="0.4">
      <c r="C30" s="39" t="s">
        <v>78</v>
      </c>
      <c r="D30" s="40"/>
      <c r="E30" s="38"/>
      <c r="F30" s="38"/>
      <c r="G30" s="38"/>
      <c r="H30" s="38"/>
      <c r="I30" s="38"/>
      <c r="J30" s="38"/>
      <c r="K30" s="38"/>
      <c r="L30" s="38"/>
      <c r="M30" s="38"/>
    </row>
    <row r="31" spans="1:15" ht="18" customHeight="1" x14ac:dyDescent="0.4">
      <c r="D31" s="52" t="s">
        <v>79</v>
      </c>
      <c r="E31" s="52"/>
      <c r="F31" s="52"/>
      <c r="G31" s="52"/>
      <c r="H31" s="52"/>
      <c r="I31" s="52"/>
      <c r="J31" s="52"/>
      <c r="K31" s="52"/>
      <c r="L31" s="52"/>
      <c r="M31" s="52"/>
    </row>
    <row r="32" spans="1:15" ht="18" customHeight="1" x14ac:dyDescent="0.4">
      <c r="D32" s="52"/>
      <c r="E32" s="52"/>
      <c r="F32" s="52"/>
      <c r="G32" s="52"/>
      <c r="H32" s="52"/>
      <c r="I32" s="52"/>
      <c r="J32" s="52"/>
      <c r="K32" s="52"/>
      <c r="L32" s="52"/>
      <c r="M32" s="52"/>
    </row>
    <row r="33" spans="2:12" ht="9" customHeight="1" x14ac:dyDescent="0.4"/>
    <row r="34" spans="2:12" ht="18" customHeight="1" thickBot="1" x14ac:dyDescent="0.45">
      <c r="E34" s="53" t="s">
        <v>2</v>
      </c>
      <c r="F34" s="54"/>
      <c r="G34" s="54"/>
      <c r="H34" s="54" t="s">
        <v>3</v>
      </c>
      <c r="I34" s="54"/>
      <c r="J34" s="54"/>
    </row>
    <row r="35" spans="2:12" ht="18" customHeight="1" thickBot="1" x14ac:dyDescent="0.45">
      <c r="C35" s="64" t="s">
        <v>31</v>
      </c>
      <c r="D35" s="65"/>
      <c r="E35" s="48"/>
      <c r="F35" s="48"/>
      <c r="G35" s="48"/>
      <c r="H35" s="48"/>
      <c r="I35" s="48"/>
      <c r="J35" s="48"/>
    </row>
    <row r="36" spans="2:12" ht="18" customHeight="1" thickBot="1" x14ac:dyDescent="0.45">
      <c r="C36" s="68" t="s">
        <v>32</v>
      </c>
      <c r="D36" s="69"/>
      <c r="E36" s="48"/>
      <c r="F36" s="48"/>
      <c r="G36" s="48"/>
      <c r="H36" s="48"/>
      <c r="I36" s="48"/>
      <c r="J36" s="48"/>
    </row>
    <row r="37" spans="2:12" ht="18" customHeight="1" thickTop="1" thickBot="1" x14ac:dyDescent="0.45">
      <c r="C37" s="70" t="s">
        <v>4</v>
      </c>
      <c r="D37" s="71"/>
      <c r="E37" s="72">
        <f>SUM(E35:G36)</f>
        <v>0</v>
      </c>
      <c r="F37" s="72"/>
      <c r="G37" s="72"/>
      <c r="H37" s="72">
        <f>SUM(H35:J36)</f>
        <v>0</v>
      </c>
      <c r="I37" s="72"/>
      <c r="J37" s="72"/>
    </row>
    <row r="38" spans="2:12" ht="9" customHeight="1" x14ac:dyDescent="0.4"/>
    <row r="39" spans="2:12" x14ac:dyDescent="0.4">
      <c r="B39" s="41" t="s">
        <v>43</v>
      </c>
      <c r="C39" s="20"/>
      <c r="D39" s="10"/>
      <c r="E39" s="10"/>
      <c r="F39" s="10"/>
      <c r="G39" s="10"/>
      <c r="H39" s="10"/>
      <c r="I39" s="10"/>
      <c r="J39" s="10"/>
      <c r="K39" s="10"/>
    </row>
    <row r="40" spans="2:12" ht="9" customHeight="1" thickBot="1" x14ac:dyDescent="0.45">
      <c r="B40" s="10"/>
      <c r="C40" s="9"/>
      <c r="D40" s="10"/>
      <c r="E40" s="10"/>
      <c r="F40" s="10"/>
      <c r="G40" s="10"/>
      <c r="H40" s="10"/>
      <c r="I40" s="10"/>
      <c r="J40" s="10"/>
      <c r="K40" s="10"/>
    </row>
    <row r="41" spans="2:12" ht="19.5" thickBot="1" x14ac:dyDescent="0.45">
      <c r="C41" s="66"/>
      <c r="D41" s="66"/>
      <c r="E41" s="66"/>
      <c r="F41" s="66"/>
      <c r="G41" s="66"/>
      <c r="H41" s="66"/>
      <c r="I41" s="66"/>
      <c r="J41" s="66"/>
      <c r="K41" s="66"/>
      <c r="L41" s="66"/>
    </row>
    <row r="42" spans="2:12" ht="19.5" thickBot="1" x14ac:dyDescent="0.45">
      <c r="C42" s="66"/>
      <c r="D42" s="66"/>
      <c r="E42" s="66"/>
      <c r="F42" s="66"/>
      <c r="G42" s="66"/>
      <c r="H42" s="66"/>
      <c r="I42" s="66"/>
      <c r="J42" s="66"/>
      <c r="K42" s="66"/>
      <c r="L42" s="66"/>
    </row>
    <row r="43" spans="2:12" ht="19.5" thickBot="1" x14ac:dyDescent="0.45">
      <c r="B43" s="10"/>
      <c r="C43" s="66"/>
      <c r="D43" s="66"/>
      <c r="E43" s="66"/>
      <c r="F43" s="66"/>
      <c r="G43" s="66"/>
      <c r="H43" s="66"/>
      <c r="I43" s="66"/>
      <c r="J43" s="66"/>
      <c r="K43" s="66"/>
      <c r="L43" s="66"/>
    </row>
    <row r="44" spans="2:12" ht="18" customHeight="1" thickBot="1" x14ac:dyDescent="0.45">
      <c r="B44" s="10"/>
      <c r="C44" s="66"/>
      <c r="D44" s="66"/>
      <c r="E44" s="66"/>
      <c r="F44" s="66"/>
      <c r="G44" s="66"/>
      <c r="H44" s="66"/>
      <c r="I44" s="66"/>
      <c r="J44" s="66"/>
      <c r="K44" s="66"/>
      <c r="L44" s="66"/>
    </row>
    <row r="45" spans="2:12" ht="18" customHeight="1" x14ac:dyDescent="0.4">
      <c r="B45" s="10"/>
    </row>
    <row r="46" spans="2:12" ht="18" customHeight="1" x14ac:dyDescent="0.4">
      <c r="B46" s="10"/>
    </row>
    <row r="47" spans="2:12" ht="18" customHeight="1" x14ac:dyDescent="0.4">
      <c r="B47" s="10"/>
    </row>
    <row r="48" spans="2:12" ht="18" customHeight="1" x14ac:dyDescent="0.4">
      <c r="B48" s="10"/>
    </row>
    <row r="49" spans="2:12" ht="18" customHeight="1" x14ac:dyDescent="0.4">
      <c r="B49" s="10"/>
    </row>
    <row r="50" spans="2:12" ht="15.6" customHeight="1" x14ac:dyDescent="0.4">
      <c r="B50" s="41" t="s">
        <v>44</v>
      </c>
    </row>
    <row r="51" spans="2:12" ht="9" customHeight="1" thickBot="1" x14ac:dyDescent="0.45"/>
    <row r="52" spans="2:12" ht="19.5" thickBot="1" x14ac:dyDescent="0.45"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9.5" thickBot="1" x14ac:dyDescent="0.45"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9.5" thickBot="1" x14ac:dyDescent="0.45"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9.5" thickBot="1" x14ac:dyDescent="0.45"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7" spans="2:12" ht="19.5" thickBot="1" x14ac:dyDescent="0.45">
      <c r="C57" s="1" t="s">
        <v>33</v>
      </c>
    </row>
    <row r="58" spans="2:12" ht="19.5" thickBot="1" x14ac:dyDescent="0.45">
      <c r="C58" s="46" t="s">
        <v>34</v>
      </c>
      <c r="D58" s="47"/>
      <c r="E58" s="47"/>
      <c r="F58" s="48"/>
      <c r="G58" s="48"/>
      <c r="H58" s="48"/>
      <c r="I58" s="48"/>
      <c r="J58" s="48"/>
      <c r="K58" s="48"/>
      <c r="L58" s="48"/>
    </row>
    <row r="59" spans="2:12" ht="19.5" thickBot="1" x14ac:dyDescent="0.45">
      <c r="C59" s="46" t="s">
        <v>35</v>
      </c>
      <c r="D59" s="47"/>
      <c r="E59" s="47"/>
      <c r="F59" s="48"/>
      <c r="G59" s="48"/>
      <c r="H59" s="48"/>
      <c r="I59" s="48"/>
      <c r="J59" s="48"/>
      <c r="K59" s="48"/>
      <c r="L59" s="48"/>
    </row>
    <row r="60" spans="2:12" ht="19.5" thickBot="1" x14ac:dyDescent="0.45">
      <c r="C60" s="46" t="s">
        <v>36</v>
      </c>
      <c r="D60" s="47"/>
      <c r="E60" s="47"/>
      <c r="F60" s="49"/>
      <c r="G60" s="49"/>
      <c r="H60" s="49"/>
      <c r="I60" s="49"/>
      <c r="J60" s="49"/>
      <c r="K60" s="49"/>
      <c r="L60" s="49"/>
    </row>
    <row r="61" spans="2:12" ht="19.5" thickBot="1" x14ac:dyDescent="0.45">
      <c r="C61" s="46" t="s">
        <v>37</v>
      </c>
      <c r="D61" s="47"/>
      <c r="E61" s="47"/>
      <c r="F61" s="48"/>
      <c r="G61" s="48"/>
      <c r="H61" s="48"/>
      <c r="I61" s="48"/>
      <c r="J61" s="48"/>
      <c r="K61" s="48"/>
      <c r="L61" s="48"/>
    </row>
    <row r="63" spans="2:12" x14ac:dyDescent="0.4">
      <c r="C63" s="1" t="s">
        <v>38</v>
      </c>
    </row>
    <row r="64" spans="2:12" ht="18" customHeight="1" x14ac:dyDescent="0.4"/>
    <row r="67" spans="3:13" ht="18" customHeight="1" x14ac:dyDescent="0.4"/>
    <row r="69" spans="3:13" x14ac:dyDescent="0.4">
      <c r="C69" s="10"/>
      <c r="L69" s="25"/>
      <c r="M69" s="25"/>
    </row>
  </sheetData>
  <sheetProtection formatRows="0"/>
  <mergeCells count="36">
    <mergeCell ref="J25:K25"/>
    <mergeCell ref="C41:L44"/>
    <mergeCell ref="C52:L55"/>
    <mergeCell ref="C35:D35"/>
    <mergeCell ref="E35:G35"/>
    <mergeCell ref="H35:J35"/>
    <mergeCell ref="C36:D36"/>
    <mergeCell ref="E36:G36"/>
    <mergeCell ref="H36:J36"/>
    <mergeCell ref="C37:D37"/>
    <mergeCell ref="E37:G37"/>
    <mergeCell ref="H37:J37"/>
    <mergeCell ref="B2:M2"/>
    <mergeCell ref="I12:M12"/>
    <mergeCell ref="D31:M32"/>
    <mergeCell ref="E34:G34"/>
    <mergeCell ref="H34:J34"/>
    <mergeCell ref="C22:D23"/>
    <mergeCell ref="E22:F23"/>
    <mergeCell ref="G22:G23"/>
    <mergeCell ref="H22:I22"/>
    <mergeCell ref="J22:K22"/>
    <mergeCell ref="H23:I23"/>
    <mergeCell ref="J23:K23"/>
    <mergeCell ref="D28:G28"/>
    <mergeCell ref="C25:D25"/>
    <mergeCell ref="H25:I25"/>
    <mergeCell ref="E25:F25"/>
    <mergeCell ref="C61:E61"/>
    <mergeCell ref="F61:L61"/>
    <mergeCell ref="C58:E58"/>
    <mergeCell ref="F58:L58"/>
    <mergeCell ref="C59:E59"/>
    <mergeCell ref="F59:L59"/>
    <mergeCell ref="C60:E60"/>
    <mergeCell ref="F60:L60"/>
  </mergeCells>
  <phoneticPr fontId="1"/>
  <conditionalFormatting sqref="I12:M12">
    <cfRule type="containsText" dxfId="3" priority="3" operator="containsText" text="選択してください">
      <formula>NOT(ISERROR(SEARCH("選択してください",I12)))</formula>
    </cfRule>
  </conditionalFormatting>
  <conditionalFormatting sqref="D28">
    <cfRule type="containsText" dxfId="2" priority="2" operator="containsText" text="選択してください">
      <formula>NOT(ISERROR(SEARCH("選択してください",D28)))</formula>
    </cfRule>
  </conditionalFormatting>
  <conditionalFormatting sqref="E35:J37">
    <cfRule type="expression" dxfId="1" priority="1">
      <formula>$J$28="○"</formula>
    </cfRule>
  </conditionalFormatting>
  <dataValidations count="4">
    <dataValidation type="list" allowBlank="1" showInputMessage="1" showErrorMessage="1" sqref="J27:J28 C10:C12">
      <formula1>"　,○"</formula1>
    </dataValidation>
    <dataValidation type="whole" allowBlank="1" showInputMessage="1" showErrorMessage="1" sqref="J24 K24">
      <formula1>0</formula1>
      <formula2>9999999999</formula2>
    </dataValidation>
    <dataValidation type="whole" allowBlank="1" showInputMessage="1" showErrorMessage="1" error="数値のみ記入してください。" sqref="E22:F23 J22:K23 J25:K25 E35:J36">
      <formula1>0</formula1>
      <formula2>9999999999</formula2>
    </dataValidation>
    <dataValidation type="whole" allowBlank="1" showInputMessage="1" showErrorMessage="1" error="数値のみ記入してください。" sqref="E25:F25">
      <formula1>0</formula1>
      <formula2>9999999</formula2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workbookViewId="0">
      <selection activeCell="D14" sqref="D14"/>
    </sheetView>
  </sheetViews>
  <sheetFormatPr defaultRowHeight="18.75" x14ac:dyDescent="0.4"/>
  <cols>
    <col min="21" max="21" width="44.75" customWidth="1"/>
  </cols>
  <sheetData>
    <row r="1" spans="1:21" x14ac:dyDescent="0.4">
      <c r="A1" t="s">
        <v>45</v>
      </c>
      <c r="F1" s="2"/>
      <c r="I1" s="2"/>
      <c r="J1" s="2"/>
      <c r="K1" s="2"/>
      <c r="L1" s="2"/>
      <c r="M1" s="2"/>
      <c r="N1" s="2"/>
    </row>
    <row r="2" spans="1:21" x14ac:dyDescent="0.4">
      <c r="A2" s="3">
        <v>1</v>
      </c>
      <c r="B2" s="3">
        <v>2</v>
      </c>
      <c r="C2" s="3">
        <v>3</v>
      </c>
      <c r="D2" s="3">
        <v>4</v>
      </c>
      <c r="E2" s="3">
        <v>5</v>
      </c>
      <c r="F2" s="3">
        <v>6</v>
      </c>
      <c r="G2" s="3">
        <v>7</v>
      </c>
      <c r="H2" s="3">
        <v>8</v>
      </c>
      <c r="I2" s="3">
        <v>9</v>
      </c>
      <c r="J2" s="3">
        <v>10</v>
      </c>
      <c r="K2" s="3">
        <v>11</v>
      </c>
      <c r="L2" s="3">
        <v>12</v>
      </c>
      <c r="M2" s="3">
        <v>13</v>
      </c>
      <c r="N2" s="3">
        <v>14</v>
      </c>
      <c r="O2" s="3">
        <v>15</v>
      </c>
      <c r="P2" s="3">
        <v>16</v>
      </c>
      <c r="Q2" s="3">
        <v>17</v>
      </c>
      <c r="R2" s="3">
        <v>18</v>
      </c>
      <c r="S2" s="3">
        <v>19</v>
      </c>
      <c r="T2" s="3">
        <v>20</v>
      </c>
    </row>
    <row r="3" spans="1:21" x14ac:dyDescent="0.4">
      <c r="A3" s="4" t="s">
        <v>16</v>
      </c>
      <c r="B3" s="3"/>
      <c r="C3" s="3"/>
      <c r="D3" s="3"/>
      <c r="E3" s="3"/>
      <c r="F3" s="3"/>
      <c r="G3" s="3"/>
      <c r="H3" s="3"/>
    </row>
    <row r="4" spans="1:21" ht="49.5" x14ac:dyDescent="0.4">
      <c r="A4" s="5"/>
      <c r="B4" s="5" t="s">
        <v>17</v>
      </c>
      <c r="C4" s="28" t="s">
        <v>48</v>
      </c>
      <c r="D4" s="28" t="s">
        <v>73</v>
      </c>
      <c r="E4" s="28" t="s">
        <v>74</v>
      </c>
      <c r="F4" s="28" t="s">
        <v>18</v>
      </c>
      <c r="G4" s="28" t="s">
        <v>19</v>
      </c>
      <c r="H4" s="28" t="s">
        <v>20</v>
      </c>
      <c r="I4" s="28" t="s">
        <v>51</v>
      </c>
      <c r="J4" s="28" t="s">
        <v>52</v>
      </c>
      <c r="K4" s="28" t="s">
        <v>53</v>
      </c>
      <c r="L4" s="28" t="s">
        <v>54</v>
      </c>
      <c r="M4" s="28" t="s">
        <v>21</v>
      </c>
      <c r="N4" s="28" t="s">
        <v>22</v>
      </c>
      <c r="O4" s="28" t="s">
        <v>39</v>
      </c>
      <c r="P4" s="28" t="s">
        <v>40</v>
      </c>
      <c r="Q4" s="28" t="s">
        <v>41</v>
      </c>
      <c r="R4" s="28" t="s">
        <v>42</v>
      </c>
      <c r="S4" s="28" t="s">
        <v>62</v>
      </c>
      <c r="T4" s="28" t="s">
        <v>63</v>
      </c>
    </row>
    <row r="5" spans="1:21" x14ac:dyDescent="0.4">
      <c r="A5" s="6"/>
      <c r="B5" s="7" t="s">
        <v>23</v>
      </c>
      <c r="C5" s="7" t="s">
        <v>24</v>
      </c>
      <c r="D5" s="7" t="s">
        <v>24</v>
      </c>
      <c r="E5" s="7" t="s">
        <v>24</v>
      </c>
      <c r="F5" s="7" t="s">
        <v>25</v>
      </c>
      <c r="G5" s="7" t="s">
        <v>24</v>
      </c>
      <c r="H5" s="7" t="s">
        <v>24</v>
      </c>
      <c r="I5" s="7" t="s">
        <v>24</v>
      </c>
      <c r="J5" s="7" t="s">
        <v>24</v>
      </c>
      <c r="K5" s="7" t="s">
        <v>24</v>
      </c>
      <c r="L5" s="7" t="s">
        <v>24</v>
      </c>
      <c r="M5" s="7" t="s">
        <v>26</v>
      </c>
      <c r="N5" s="7" t="s">
        <v>26</v>
      </c>
      <c r="O5" s="7" t="s">
        <v>26</v>
      </c>
      <c r="P5" s="7" t="s">
        <v>26</v>
      </c>
      <c r="Q5" s="7" t="s">
        <v>26</v>
      </c>
      <c r="R5" s="7" t="s">
        <v>26</v>
      </c>
      <c r="S5" s="7" t="s">
        <v>24</v>
      </c>
      <c r="T5" s="7" t="s">
        <v>24</v>
      </c>
    </row>
    <row r="6" spans="1:21" x14ac:dyDescent="0.4">
      <c r="B6" s="8" t="e">
        <f>IF(COUNTIF(転記作業用!A6:D6,"&lt;&gt;0")&gt;1,"",IF(転記作業用!E6=0,"-",転記作業用!E6))</f>
        <v>#REF!</v>
      </c>
      <c r="C6" s="8" t="str">
        <f>IF(調査票!E22="","-",調査票!E22)</f>
        <v>-</v>
      </c>
      <c r="D6" s="8" t="str">
        <f>IF(調査票!J22="","-",調査票!J22)</f>
        <v>-</v>
      </c>
      <c r="E6" s="8" t="str">
        <f>IF(調査票!J23="","-",調査票!J23)</f>
        <v>-</v>
      </c>
      <c r="F6" s="8" t="str">
        <f>IF(COUNTIF(転記作業用!J6:K6,"&lt;&gt;0")&gt;1,"-",IF(転記作業用!L6=0,"-",転記作業用!L6))</f>
        <v>-</v>
      </c>
      <c r="G6" s="8" t="str">
        <f>IF($F$6=2,"*",IF(OR(調査票!E35&lt;&gt;"",調査票!E36&lt;&gt;""),調査票!E37,"-"))</f>
        <v>-</v>
      </c>
      <c r="H6" s="8" t="str">
        <f>IF($F$6=2,"*",IF(OR(調査票!H35&lt;&gt;"",調査票!H36&lt;&gt;""),調査票!H37,"-"))</f>
        <v>-</v>
      </c>
      <c r="I6" s="8" t="str">
        <f>IF($F$6=2,"*",IF(AND(調査票!E35="",調査票!E37=0),"-",IF(AND(調査票!E35="",調査票!E37&lt;&gt;0),0,調査票!E35)))</f>
        <v>-</v>
      </c>
      <c r="J6" s="8" t="str">
        <f>IF($F$6=2,"*",IF(AND(調査票!E36="",調査票!E37=0),"-",IF(AND(調査票!E36="",調査票!E37&lt;&gt;0),0,調査票!E36)))</f>
        <v>-</v>
      </c>
      <c r="K6" s="8" t="str">
        <f>IF($F$6=2,"*",IF(AND(調査票!H35="",調査票!H37=0),"-",IF(AND(調査票!H35="",調査票!H37&lt;&gt;0),0,調査票!H35)))</f>
        <v>-</v>
      </c>
      <c r="L6" s="8" t="str">
        <f>IF($F$6=2,"*",IF(AND(調査票!H36="",調査票!H37=0),"-",IF(AND(調査票!H36="",調査票!H37&lt;&gt;0),0,調査票!H36)))</f>
        <v>-</v>
      </c>
      <c r="M6" s="8" t="str">
        <f>IF(調査票!C41="","-",調査票!C41)</f>
        <v>-</v>
      </c>
      <c r="N6" s="8" t="str">
        <f>IF(調査票!C52="","-",調査票!C52)</f>
        <v>-</v>
      </c>
      <c r="O6" s="8" t="str">
        <f>IF(調査票!F58="","-",調査票!F58)</f>
        <v>-</v>
      </c>
      <c r="P6" s="8" t="str">
        <f>IF(調査票!F59="","-",調査票!F59)</f>
        <v>-</v>
      </c>
      <c r="Q6" s="8" t="str">
        <f>IF(調査票!F60="","-",調査票!F60)</f>
        <v>-</v>
      </c>
      <c r="R6" s="8" t="str">
        <f>IF(調査票!F61="","-",調査票!F61)</f>
        <v>-</v>
      </c>
      <c r="S6" s="8" t="str">
        <f>IF(調査票!E25="","-",調査票!E25)</f>
        <v>-</v>
      </c>
      <c r="T6" s="8" t="str">
        <f>IF(調査票!J25="","-",調査票!J25)</f>
        <v>-</v>
      </c>
      <c r="U6" s="31" t="str">
        <f>IF(OR(転記作業用!F6=1,転記作業用!M6=1),"回答エラーがあります。調査票シートを確認してください。","")</f>
        <v/>
      </c>
    </row>
  </sheetData>
  <phoneticPr fontId="1"/>
  <conditionalFormatting sqref="U6">
    <cfRule type="containsText" dxfId="0" priority="1" operator="containsText" text="エラー">
      <formula>NOT(ISERROR(SEARCH("エラー",U6)))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"/>
  <sheetViews>
    <sheetView workbookViewId="0">
      <selection activeCell="H4" sqref="H4"/>
    </sheetView>
  </sheetViews>
  <sheetFormatPr defaultRowHeight="18.75" x14ac:dyDescent="0.4"/>
  <sheetData>
    <row r="1" spans="1:27" x14ac:dyDescent="0.4">
      <c r="A1" t="s">
        <v>55</v>
      </c>
      <c r="J1" s="2"/>
      <c r="K1" s="2"/>
      <c r="L1" s="2"/>
      <c r="M1" s="2"/>
      <c r="P1" s="2"/>
      <c r="Q1" s="2"/>
      <c r="R1" s="2"/>
      <c r="S1" s="2"/>
      <c r="T1" s="2"/>
      <c r="U1" s="2"/>
    </row>
    <row r="2" spans="1:27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27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27" ht="49.5" x14ac:dyDescent="0.4">
      <c r="A4" s="5" t="s">
        <v>17</v>
      </c>
      <c r="B4" s="5"/>
      <c r="C4" s="5"/>
      <c r="D4" s="5"/>
      <c r="E4" s="27" t="s">
        <v>45</v>
      </c>
      <c r="F4" s="29" t="s">
        <v>56</v>
      </c>
      <c r="G4" s="28" t="s">
        <v>48</v>
      </c>
      <c r="H4" s="28" t="s">
        <v>49</v>
      </c>
      <c r="I4" s="28" t="s">
        <v>50</v>
      </c>
      <c r="J4" s="28" t="s">
        <v>18</v>
      </c>
      <c r="K4" s="28"/>
      <c r="L4" s="27" t="s">
        <v>45</v>
      </c>
      <c r="M4" s="29" t="s">
        <v>56</v>
      </c>
      <c r="N4" s="5" t="s">
        <v>19</v>
      </c>
      <c r="O4" s="5" t="s">
        <v>20</v>
      </c>
      <c r="P4" s="28" t="s">
        <v>27</v>
      </c>
      <c r="Q4" s="28" t="s">
        <v>28</v>
      </c>
      <c r="R4" s="28" t="s">
        <v>29</v>
      </c>
      <c r="S4" s="28" t="s">
        <v>30</v>
      </c>
      <c r="T4" s="28" t="s">
        <v>21</v>
      </c>
      <c r="U4" s="28" t="s">
        <v>22</v>
      </c>
      <c r="V4" s="28" t="s">
        <v>39</v>
      </c>
      <c r="W4" s="28" t="s">
        <v>40</v>
      </c>
      <c r="X4" s="28" t="s">
        <v>41</v>
      </c>
      <c r="Y4" s="28" t="s">
        <v>42</v>
      </c>
      <c r="Z4" s="28" t="s">
        <v>62</v>
      </c>
      <c r="AA4" s="28" t="s">
        <v>63</v>
      </c>
    </row>
    <row r="5" spans="1:27" x14ac:dyDescent="0.4">
      <c r="A5" s="7" t="s">
        <v>67</v>
      </c>
      <c r="B5" s="7" t="s">
        <v>68</v>
      </c>
      <c r="C5" s="7" t="s">
        <v>69</v>
      </c>
      <c r="D5" s="7" t="s">
        <v>70</v>
      </c>
      <c r="E5" s="26" t="s">
        <v>46</v>
      </c>
      <c r="F5" s="30"/>
      <c r="G5" s="7" t="s">
        <v>24</v>
      </c>
      <c r="H5" s="7" t="s">
        <v>24</v>
      </c>
      <c r="I5" s="7" t="s">
        <v>24</v>
      </c>
      <c r="J5" s="7" t="s">
        <v>71</v>
      </c>
      <c r="K5" s="7" t="s">
        <v>72</v>
      </c>
      <c r="L5" s="26" t="s">
        <v>47</v>
      </c>
      <c r="M5" s="30"/>
      <c r="N5" s="7" t="s">
        <v>24</v>
      </c>
      <c r="O5" s="7" t="s">
        <v>24</v>
      </c>
      <c r="P5" s="7" t="s">
        <v>24</v>
      </c>
      <c r="Q5" s="7" t="s">
        <v>24</v>
      </c>
      <c r="R5" s="7" t="s">
        <v>24</v>
      </c>
      <c r="S5" s="7" t="s">
        <v>24</v>
      </c>
      <c r="T5" s="7" t="s">
        <v>26</v>
      </c>
      <c r="U5" s="7" t="s">
        <v>26</v>
      </c>
      <c r="V5" s="7" t="s">
        <v>26</v>
      </c>
      <c r="W5" s="7" t="s">
        <v>26</v>
      </c>
      <c r="X5" s="7" t="s">
        <v>26</v>
      </c>
      <c r="Y5" s="7" t="s">
        <v>26</v>
      </c>
      <c r="Z5" s="7" t="s">
        <v>24</v>
      </c>
      <c r="AA5" s="7" t="s">
        <v>24</v>
      </c>
    </row>
    <row r="6" spans="1:27" x14ac:dyDescent="0.4">
      <c r="A6" s="8">
        <f>IF(調査票!C10="○",1,0)</f>
        <v>0</v>
      </c>
      <c r="B6" s="8">
        <f>IF(調査票!C11="○",2,0)</f>
        <v>0</v>
      </c>
      <c r="C6" s="8" t="e">
        <f>IF(調査票!#REF!="○",3,0)</f>
        <v>#REF!</v>
      </c>
      <c r="D6" s="8">
        <f>IF(調査票!C12="○",4,0)</f>
        <v>0</v>
      </c>
      <c r="E6" s="8" t="e">
        <f>SUM(A6:D6)</f>
        <v>#REF!</v>
      </c>
      <c r="F6" s="8">
        <f>IF(COUNTIF(A6:D6,"&gt;0")&gt;1,1,0)</f>
        <v>0</v>
      </c>
      <c r="G6" s="8">
        <f>調査票!E22</f>
        <v>0</v>
      </c>
      <c r="H6" s="8">
        <f>調査票!J22</f>
        <v>0</v>
      </c>
      <c r="I6" s="8">
        <f>調査票!J23</f>
        <v>0</v>
      </c>
      <c r="J6" s="8">
        <f>IF(調査票!J27="○",1,0)</f>
        <v>0</v>
      </c>
      <c r="K6" s="8">
        <f>IF(調査票!J28="○",2,0)</f>
        <v>0</v>
      </c>
      <c r="L6" s="8">
        <f>SUM(J6:K6)</f>
        <v>0</v>
      </c>
      <c r="M6" s="8">
        <f>IF(COUNTIF(J6:K6,"&gt;0")&gt;1,1,0)</f>
        <v>0</v>
      </c>
      <c r="N6" s="8">
        <f>調査票!E37</f>
        <v>0</v>
      </c>
      <c r="O6" s="8">
        <f>調査票!H37</f>
        <v>0</v>
      </c>
      <c r="P6" s="8">
        <f>調査票!E35</f>
        <v>0</v>
      </c>
      <c r="Q6" s="8">
        <f>調査票!E36</f>
        <v>0</v>
      </c>
      <c r="R6" s="8">
        <f>調査票!H35</f>
        <v>0</v>
      </c>
      <c r="S6" s="8">
        <f>調査票!H36</f>
        <v>0</v>
      </c>
      <c r="T6" s="8">
        <f>調査票!C41</f>
        <v>0</v>
      </c>
      <c r="U6" s="8">
        <f>調査票!C52</f>
        <v>0</v>
      </c>
      <c r="V6" s="8">
        <f>調査票!F58</f>
        <v>0</v>
      </c>
      <c r="W6" s="8">
        <f>調査票!F59</f>
        <v>0</v>
      </c>
      <c r="X6" s="8">
        <f>調査票!F60</f>
        <v>0</v>
      </c>
      <c r="Y6" s="8">
        <f>調査票!F61</f>
        <v>0</v>
      </c>
      <c r="Z6" s="8">
        <f>調査票!E25</f>
        <v>0</v>
      </c>
      <c r="AA6" s="8">
        <f>調査票!J25</f>
        <v>0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調査票</vt:lpstr>
      <vt:lpstr>集計_訪問系（調査票から転記）</vt:lpstr>
      <vt:lpstr>転記作業用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介護人材実態調査_事業所票（訪問系）</dc:title>
  <dc:creator/>
  <cp:lastModifiedBy/>
  <dcterms:created xsi:type="dcterms:W3CDTF">2024-04-19T10:15:35Z</dcterms:created>
  <dcterms:modified xsi:type="dcterms:W3CDTF">2025-09-09T07:03:17Z</dcterms:modified>
</cp:coreProperties>
</file>